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485" yWindow="-255" windowWidth="19320" windowHeight="11715" activeTab="2"/>
  </bookViews>
  <sheets>
    <sheet name="Приложение 1" sheetId="7" r:id="rId1"/>
    <sheet name="Приложение 2" sheetId="5" r:id="rId2"/>
    <sheet name="Приложение 3" sheetId="6" r:id="rId3"/>
  </sheets>
  <definedNames>
    <definedName name="_GoBack" localSheetId="0">'Приложение 1'!#REF!</definedName>
    <definedName name="_xlnm._FilterDatabase" localSheetId="0" hidden="1">'Приложение 1'!$A$14:$X$20</definedName>
    <definedName name="_xlnm.Print_Area" localSheetId="0">'Приложение 1'!$A$1:$W$20</definedName>
    <definedName name="_xlnm.Print_Area" localSheetId="1">'Приложение 2'!$A$3:$V$20</definedName>
    <definedName name="_xlnm.Print_Area" localSheetId="2">'Приложение 3'!$A$1:$N$22</definedName>
    <definedName name="Перечень">#REF!</definedName>
    <definedName name="Перечень2">#REF!</definedName>
    <definedName name="Перечень3">#REF!</definedName>
  </definedNames>
  <calcPr calcId="144525"/>
</workbook>
</file>

<file path=xl/calcChain.xml><?xml version="1.0" encoding="utf-8"?>
<calcChain xmlns="http://schemas.openxmlformats.org/spreadsheetml/2006/main">
  <c r="J16" i="7" l="1"/>
  <c r="K16" i="7"/>
  <c r="L16" i="7"/>
  <c r="M16" i="7"/>
  <c r="N16" i="7"/>
  <c r="S16" i="7" s="1"/>
  <c r="O16" i="7"/>
  <c r="P16" i="7"/>
  <c r="Q16" i="7"/>
  <c r="R16" i="7"/>
  <c r="H10" i="6"/>
  <c r="X16" i="5" l="1"/>
  <c r="I10" i="6" l="1"/>
  <c r="W19" i="7" l="1"/>
  <c r="D13" i="6" l="1"/>
  <c r="C13" i="6"/>
  <c r="M13" i="6" l="1"/>
  <c r="N13" i="6" s="1"/>
  <c r="V20" i="7" l="1"/>
  <c r="J13" i="5" l="1"/>
  <c r="I13" i="5"/>
  <c r="K12" i="7"/>
  <c r="L12" i="7"/>
  <c r="O12" i="7"/>
  <c r="P12" i="7"/>
  <c r="Q12" i="7"/>
  <c r="D11" i="6" l="1"/>
  <c r="D10" i="6" s="1"/>
  <c r="M12" i="7"/>
  <c r="C11" i="6"/>
  <c r="C10" i="6" s="1"/>
  <c r="J12" i="7"/>
  <c r="E13" i="5"/>
  <c r="Y16" i="5"/>
  <c r="Z16" i="5" s="1"/>
  <c r="K13" i="5"/>
  <c r="L13" i="5"/>
  <c r="Y12" i="7"/>
  <c r="Y15" i="7" l="1"/>
  <c r="Y14" i="7"/>
  <c r="W15" i="7"/>
  <c r="W14" i="7" l="1"/>
  <c r="V14" i="7"/>
  <c r="V15" i="7"/>
  <c r="M11" i="6"/>
  <c r="N11" i="6" l="1"/>
  <c r="N10" i="6" s="1"/>
  <c r="M10" i="6"/>
  <c r="V16" i="7" l="1"/>
  <c r="Y16" i="7"/>
  <c r="W16" i="7"/>
  <c r="Y13" i="7" l="1"/>
</calcChain>
</file>

<file path=xl/sharedStrings.xml><?xml version="1.0" encoding="utf-8"?>
<sst xmlns="http://schemas.openxmlformats.org/spreadsheetml/2006/main" count="173" uniqueCount="100">
  <si>
    <t>кв,м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</si>
  <si>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</si>
  <si>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</si>
  <si>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</si>
  <si>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</si>
  <si>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</si>
  <si>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</si>
  <si>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</si>
  <si>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</si>
  <si>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</si>
  <si>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</si>
  <si>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</si>
  <si>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</si>
  <si>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</si>
  <si>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</si>
  <si>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</si>
  <si>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</si>
  <si>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</si>
  <si>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</si>
  <si>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</si>
  <si>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</si>
  <si>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</si>
  <si>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</si>
  <si>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</si>
  <si>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</si>
  <si>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</si>
  <si>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</si>
  <si>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</si>
  <si>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</si>
  <si>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</si>
  <si>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</si>
  <si>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</si>
  <si>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</si>
  <si>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</si>
  <si>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</si>
  <si>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</si>
  <si>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</si>
  <si>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</si>
  <si>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</si>
  <si>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</si>
  <si>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</si>
  <si>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</si>
  <si>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</si>
  <si>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</si>
  <si>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</si>
  <si>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</si>
  <si>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Приложение №2 к постановлению Правительства Брянской области  от                                    №</t>
  </si>
  <si>
    <t>плоская</t>
  </si>
  <si>
    <t>12.2017</t>
  </si>
  <si>
    <t>руб,</t>
  </si>
  <si>
    <t>Приложение №1 к постановлению Правительства Брянской области  от                                    №</t>
  </si>
  <si>
    <t>Перечень многоквартирных домов, включенных в краткосрочный план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</si>
  <si>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</si>
  <si>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</si>
  <si>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</si>
  <si>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</si>
  <si>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</si>
  <si>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</si>
  <si>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</si>
  <si>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</si>
  <si>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</si>
  <si>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</si>
  <si>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</si>
  <si>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</si>
  <si>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</si>
  <si>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</si>
  <si>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</si>
  <si>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</si>
  <si>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</si>
  <si>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</si>
  <si>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</si>
  <si>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</si>
  <si>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</si>
  <si>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</si>
  <si>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</si>
  <si>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</si>
  <si>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</si>
  <si>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</si>
  <si>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</si>
  <si>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ПК</t>
  </si>
  <si>
    <t>2017 год</t>
  </si>
  <si>
    <t>2019 год</t>
  </si>
  <si>
    <t>№ п/п</t>
  </si>
  <si>
    <t>Всего:</t>
  </si>
  <si>
    <t>2018 год</t>
  </si>
  <si>
    <t>Предельная стоимость работ на 1 кв.м конструктивного элемента</t>
  </si>
  <si>
    <t>Удельная стоимость работ на 1 кв.м конструктивного элемента</t>
  </si>
  <si>
    <t>Разница стоимостей удельной и предельнйо стоимости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</si>
  <si>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</si>
  <si>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</si>
  <si>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годы), на территории муниципального образования "Любохонское городское поселение"</t>
  </si>
  <si>
    <t>Итого по муниципальному образованию "Любохонское городское поселение" 2017-2019 гг.</t>
  </si>
  <si>
    <t>п. Любохна, ул Брянская, д. 25</t>
  </si>
  <si>
    <t>Итого по муниципальному образованию "Любохонское городское поселение" Дятьковского муниципального района 2017 год</t>
  </si>
  <si>
    <t>Итого по муниципальному образованию "Любохонское городское поселение" Дятьковского муниципального района 2018 год</t>
  </si>
  <si>
    <t>Итого по муниципальному образованию "Любохонское городское поселение"Дятьковского муниципального района 2019 год</t>
  </si>
  <si>
    <t>Итого по муниципальному образованию "Любохонское городское поселение" Дятьковского муниципального района 2019 год</t>
  </si>
  <si>
    <t xml:space="preserve">              Приложение 2                                                                                                 к постановлению Администрации поселка Любохна                                                                                             от18.12. 2017 г. № 146</t>
  </si>
  <si>
    <t xml:space="preserve">              Приложение 1                                                                                                 к постановлению администрации поселка Любохна                                                                                        от18.12.2017 г. № 146</t>
  </si>
  <si>
    <t xml:space="preserve">              Приложение 3                                                                                                 к постановлению Администрации поселка Любохна                                                                                             от18.12. 2017 г. №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</si>
</sst>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54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05">
    <xf numFmtId="0" fontId="0" fillId="0" borderId="0" applyNumberFormat="0" applyBorder="0" applyProtection="0">
      <alignment horizontal="left" vertical="center" wrapText="1"/>
    </xf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6" fillId="0" borderId="0"/>
    <xf numFmtId="0" fontId="35" fillId="0" borderId="0"/>
    <xf numFmtId="0" fontId="7" fillId="34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7" fillId="2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7" fillId="35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36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37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7" fillId="3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7" fillId="2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7" fillId="3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7" fillId="3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7" fillId="27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7" fillId="40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7" fillId="41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8" fillId="15" borderId="1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8" fillId="6" borderId="1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9" fillId="42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9" fillId="43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9" fillId="42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10" fillId="42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0" fillId="43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0" fillId="42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1" fillId="0" borderId="3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1" fillId="0" borderId="3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2" fillId="0" borderId="4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2" fillId="0" borderId="4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3" fillId="0" borderId="5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3" fillId="0" borderId="5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4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5" fillId="44" borderId="7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15" fillId="45" borderId="7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7" fillId="2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25" fillId="0" borderId="0">
      <alignment horizontal="left" vertical="center" wrapText="1"/>
    </xf>
    <xf numFmtId="0" fontId="6" fillId="0" borderId="0"/>
    <xf numFmtId="0" fontId="19" fillId="5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19" fillId="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21" fillId="0" borderId="9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23" fillId="1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</cellStyleXfs>
  <cellXfs count="154">
    <xf numFmtId="0" fontId="0" fillId="0" borderId="0" xfId="0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0" fontId="29" fillId="0" borderId="0" xfId="0" applyFo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0" fillId="48" borderId="0" xfId="0" applyNumberFormat="1" applyFill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2137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2135" applyFont="1" applyFill="1" applyBorder="1" applyAlignment="1">
      <alignment horizontal="center" vertical="center" wrapText="1"/>
    </xf>
    <xf numFmtId="0" fontId="24" fillId="0" borderId="10" xfId="2135" applyFont="1" applyFill="1" applyBorder="1" applyAlignment="1">
      <alignment vertical="center" wrapText="1"/>
    </xf>
    <xf numFmtId="4" fontId="24" fillId="0" borderId="10" xfId="2135" applyNumberFormat="1" applyFont="1" applyFill="1" applyBorder="1" applyAlignment="1">
      <alignment horizontal="center" vertical="center" wrapText="1"/>
    </xf>
    <xf numFmtId="0" fontId="24" fillId="0" borderId="10" xfId="2137" applyFont="1" applyFill="1" applyBorder="1" applyAlignment="1">
      <alignment horizontal="center" vertical="center" wrapText="1"/>
    </xf>
    <xf numFmtId="1" fontId="24" fillId="0" borderId="10" xfId="2137" applyNumberFormat="1" applyFont="1" applyFill="1" applyBorder="1" applyAlignment="1">
      <alignment horizontal="center" vertical="center" wrapText="1"/>
    </xf>
    <xf numFmtId="2" fontId="24" fillId="0" borderId="10" xfId="2137" applyNumberFormat="1" applyFont="1" applyFill="1" applyBorder="1" applyAlignment="1">
      <alignment horizontal="center" vertical="center" wrapText="1"/>
    </xf>
    <xf numFmtId="2" fontId="24" fillId="0" borderId="10" xfId="2137" applyNumberFormat="1" applyFont="1" applyFill="1" applyBorder="1" applyAlignment="1">
      <alignment horizontal="center" wrapText="1"/>
    </xf>
    <xf numFmtId="1" fontId="24" fillId="0" borderId="10" xfId="2137" applyNumberFormat="1" applyFont="1" applyFill="1" applyBorder="1" applyAlignment="1">
      <alignment horizontal="center" wrapText="1"/>
    </xf>
    <xf numFmtId="0" fontId="24" fillId="0" borderId="10" xfId="2137" applyFont="1" applyFill="1" applyBorder="1" applyAlignment="1">
      <alignment horizontal="center" wrapText="1"/>
    </xf>
    <xf numFmtId="2" fontId="24" fillId="0" borderId="10" xfId="2137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10" xfId="2136" applyNumberFormat="1" applyFont="1" applyFill="1" applyBorder="1" applyAlignment="1">
      <alignment horizontal="center" vertical="center" wrapText="1"/>
    </xf>
    <xf numFmtId="2" fontId="24" fillId="0" borderId="10" xfId="2135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4" fillId="0" borderId="10" xfId="2137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24" fillId="0" borderId="10" xfId="2135" applyFont="1" applyFill="1" applyBorder="1" applyAlignment="1">
      <alignment horizontal="left" vertical="center"/>
    </xf>
    <xf numFmtId="4" fontId="24" fillId="0" borderId="10" xfId="2137" applyNumberFormat="1" applyFont="1" applyFill="1" applyBorder="1" applyAlignment="1">
      <alignment horizontal="center" vertical="center" wrapText="1"/>
    </xf>
    <xf numFmtId="2" fontId="24" fillId="0" borderId="10" xfId="2137" applyNumberFormat="1" applyFont="1" applyFill="1" applyBorder="1" applyAlignment="1">
      <alignment horizontal="center" vertical="center"/>
    </xf>
    <xf numFmtId="0" fontId="24" fillId="0" borderId="10" xfId="213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1" fontId="28" fillId="0" borderId="0" xfId="0" applyNumberFormat="1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0" fillId="0" borderId="10" xfId="0" applyNumberFormat="1" applyFill="1" applyBorder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7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10" xfId="2135" applyFont="1" applyFill="1" applyBorder="1" applyAlignment="1">
      <alignment horizontal="left" vertical="center" wrapText="1"/>
    </xf>
    <xf numFmtId="0" fontId="3" fillId="80" borderId="10" xfId="0" applyFont="1" applyFill="1" applyBorder="1" applyAlignment="1">
      <alignment horizontal="center" vertical="center" wrapText="1"/>
    </xf>
    <xf numFmtId="0" fontId="3" fillId="80" borderId="10" xfId="0" applyFont="1" applyFill="1" applyBorder="1" applyAlignment="1">
      <alignment horizontal="left" vertical="center" wrapText="1"/>
    </xf>
    <xf numFmtId="4" fontId="3" fillId="80" borderId="10" xfId="0" applyNumberFormat="1" applyFont="1" applyFill="1" applyBorder="1" applyAlignment="1">
      <alignment horizontal="center" vertical="center" wrapText="1"/>
    </xf>
    <xf numFmtId="0" fontId="3" fillId="80" borderId="10" xfId="0" applyNumberFormat="1" applyFont="1" applyFill="1" applyBorder="1" applyAlignment="1">
      <alignment horizontal="center" vertical="center" wrapText="1"/>
    </xf>
    <xf numFmtId="49" fontId="3" fillId="80" borderId="10" xfId="0" applyNumberFormat="1" applyFont="1" applyFill="1" applyBorder="1" applyAlignment="1">
      <alignment horizontal="center" vertical="center" wrapText="1"/>
    </xf>
    <xf numFmtId="0" fontId="24" fillId="0" borderId="14" xfId="2137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4" fillId="0" borderId="11" xfId="2135" applyFont="1" applyFill="1" applyBorder="1" applyAlignment="1">
      <alignment horizontal="left" vertical="center" wrapText="1"/>
    </xf>
    <xf numFmtId="0" fontId="24" fillId="0" borderId="14" xfId="2135" applyFont="1" applyFill="1" applyBorder="1" applyAlignment="1">
      <alignment horizontal="left" vertical="center" wrapText="1"/>
    </xf>
    <xf numFmtId="0" fontId="24" fillId="0" borderId="11" xfId="2135" applyFont="1" applyFill="1" applyBorder="1" applyAlignment="1">
      <alignment horizontal="center" vertical="center" wrapText="1"/>
    </xf>
    <xf numFmtId="0" fontId="24" fillId="0" borderId="15" xfId="2135" applyFont="1" applyFill="1" applyBorder="1" applyAlignment="1">
      <alignment horizontal="center" vertical="center" wrapText="1"/>
    </xf>
    <xf numFmtId="0" fontId="24" fillId="0" borderId="14" xfId="213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</cellXfs>
  <cellStyles count="2405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Приложение 1" xfId="2135"/>
    <cellStyle name="Обычный_Приложение 1_2" xfId="2136"/>
    <cellStyle name="Обычный_Приложение 2" xfId="2137"/>
    <cellStyle name="Плохой" xfId="2138" builtinId="27" customBuiltin="1"/>
    <cellStyle name="Плохой 10" xfId="2139"/>
    <cellStyle name="Плохой 11" xfId="2140"/>
    <cellStyle name="Плохой 12" xfId="2141"/>
    <cellStyle name="Плохой 13" xfId="2142"/>
    <cellStyle name="Плохой 14" xfId="2143"/>
    <cellStyle name="Плохой 15" xfId="2144"/>
    <cellStyle name="Плохой 16" xfId="2145"/>
    <cellStyle name="Плохой 17" xfId="2146"/>
    <cellStyle name="Плохой 18" xfId="2147"/>
    <cellStyle name="Плохой 19" xfId="2148"/>
    <cellStyle name="Плохой 2" xfId="2149"/>
    <cellStyle name="Плохой 20" xfId="2150"/>
    <cellStyle name="Плохой 21" xfId="2151"/>
    <cellStyle name="Плохой 22" xfId="2152"/>
    <cellStyle name="Плохой 23" xfId="2153"/>
    <cellStyle name="Плохой 24" xfId="2154"/>
    <cellStyle name="Плохой 25" xfId="2155"/>
    <cellStyle name="Плохой 26" xfId="2156"/>
    <cellStyle name="Плохой 27" xfId="2157"/>
    <cellStyle name="Плохой 28" xfId="2158"/>
    <cellStyle name="Плохой 29" xfId="2159"/>
    <cellStyle name="Плохой 3" xfId="2160"/>
    <cellStyle name="Плохой 30" xfId="2161"/>
    <cellStyle name="Плохой 31" xfId="2162"/>
    <cellStyle name="Плохой 32" xfId="2163"/>
    <cellStyle name="Плохой 33" xfId="2164"/>
    <cellStyle name="Плохой 34" xfId="2165"/>
    <cellStyle name="Плохой 35" xfId="2166"/>
    <cellStyle name="Плохой 36" xfId="2167"/>
    <cellStyle name="Плохой 37" xfId="2168"/>
    <cellStyle name="Плохой 38" xfId="2169"/>
    <cellStyle name="Плохой 39" xfId="2170"/>
    <cellStyle name="Плохой 4" xfId="2171"/>
    <cellStyle name="Плохой 40" xfId="2172"/>
    <cellStyle name="Плохой 41" xfId="2173"/>
    <cellStyle name="Плохой 42" xfId="2174"/>
    <cellStyle name="Плохой 43" xfId="2175"/>
    <cellStyle name="Плохой 5" xfId="2176"/>
    <cellStyle name="Плохой 6" xfId="2177"/>
    <cellStyle name="Плохой 7" xfId="2178"/>
    <cellStyle name="Плохой 8" xfId="2179"/>
    <cellStyle name="Плохой 9" xfId="2180"/>
    <cellStyle name="Пояснение" xfId="2181" builtinId="53" customBuiltin="1"/>
    <cellStyle name="Пояснение 10" xfId="2182"/>
    <cellStyle name="Пояснение 11" xfId="2183"/>
    <cellStyle name="Пояснение 12" xfId="2184"/>
    <cellStyle name="Пояснение 13" xfId="2185"/>
    <cellStyle name="Пояснение 14" xfId="2186"/>
    <cellStyle name="Пояснение 15" xfId="2187"/>
    <cellStyle name="Пояснение 16" xfId="2188"/>
    <cellStyle name="Пояснение 17" xfId="2189"/>
    <cellStyle name="Пояснение 18" xfId="2190"/>
    <cellStyle name="Пояснение 19" xfId="2191"/>
    <cellStyle name="Пояснение 2" xfId="2192"/>
    <cellStyle name="Пояснение 20" xfId="2193"/>
    <cellStyle name="Пояснение 21" xfId="2194"/>
    <cellStyle name="Пояснение 22" xfId="2195"/>
    <cellStyle name="Пояснение 23" xfId="2196"/>
    <cellStyle name="Пояснение 24" xfId="2197"/>
    <cellStyle name="Пояснение 25" xfId="2198"/>
    <cellStyle name="Пояснение 26" xfId="2199"/>
    <cellStyle name="Пояснение 27" xfId="2200"/>
    <cellStyle name="Пояснение 28" xfId="2201"/>
    <cellStyle name="Пояснение 29" xfId="2202"/>
    <cellStyle name="Пояснение 3" xfId="2203"/>
    <cellStyle name="Пояснение 30" xfId="2204"/>
    <cellStyle name="Пояснение 31" xfId="2205"/>
    <cellStyle name="Пояснение 32" xfId="2206"/>
    <cellStyle name="Пояснение 33" xfId="2207"/>
    <cellStyle name="Пояснение 34" xfId="2208"/>
    <cellStyle name="Пояснение 35" xfId="2209"/>
    <cellStyle name="Пояснение 36" xfId="2210"/>
    <cellStyle name="Пояснение 37" xfId="2211"/>
    <cellStyle name="Пояснение 38" xfId="2212"/>
    <cellStyle name="Пояснение 39" xfId="2213"/>
    <cellStyle name="Пояснение 4" xfId="2214"/>
    <cellStyle name="Пояснение 40" xfId="2215"/>
    <cellStyle name="Пояснение 41" xfId="2216"/>
    <cellStyle name="Пояснение 42" xfId="2217"/>
    <cellStyle name="Пояснение 43" xfId="2218"/>
    <cellStyle name="Пояснение 5" xfId="2219"/>
    <cellStyle name="Пояснение 6" xfId="2220"/>
    <cellStyle name="Пояснение 7" xfId="2221"/>
    <cellStyle name="Пояснение 8" xfId="2222"/>
    <cellStyle name="Пояснение 9" xfId="2223"/>
    <cellStyle name="Примечание" xfId="2224" builtinId="10" customBuiltin="1"/>
    <cellStyle name="Примечание 10" xfId="2225"/>
    <cellStyle name="Примечание 11" xfId="2226"/>
    <cellStyle name="Примечание 12" xfId="2227"/>
    <cellStyle name="Примечание 13" xfId="2228"/>
    <cellStyle name="Примечание 14" xfId="2229"/>
    <cellStyle name="Примечание 15" xfId="2230"/>
    <cellStyle name="Примечание 16" xfId="2231"/>
    <cellStyle name="Примечание 17" xfId="2232"/>
    <cellStyle name="Примечание 18" xfId="2233"/>
    <cellStyle name="Примечание 19" xfId="2234"/>
    <cellStyle name="Примечание 2" xfId="2235"/>
    <cellStyle name="Примечание 20" xfId="2236"/>
    <cellStyle name="Примечание 21" xfId="2237"/>
    <cellStyle name="Примечание 22" xfId="2238"/>
    <cellStyle name="Примечание 23" xfId="2239"/>
    <cellStyle name="Примечание 24" xfId="2240"/>
    <cellStyle name="Примечание 25" xfId="2241"/>
    <cellStyle name="Примечание 26" xfId="2242"/>
    <cellStyle name="Примечание 27" xfId="2243"/>
    <cellStyle name="Примечание 28" xfId="2244"/>
    <cellStyle name="Примечание 29" xfId="2245"/>
    <cellStyle name="Примечание 3" xfId="2246"/>
    <cellStyle name="Примечание 30" xfId="2247"/>
    <cellStyle name="Примечание 31" xfId="2248"/>
    <cellStyle name="Примечание 32" xfId="2249"/>
    <cellStyle name="Примечание 33" xfId="2250"/>
    <cellStyle name="Примечание 34" xfId="2251"/>
    <cellStyle name="Примечание 35" xfId="2252"/>
    <cellStyle name="Примечание 36" xfId="2253"/>
    <cellStyle name="Примечание 37" xfId="2254"/>
    <cellStyle name="Примечание 38" xfId="2255"/>
    <cellStyle name="Примечание 39" xfId="2256"/>
    <cellStyle name="Примечание 4" xfId="2257"/>
    <cellStyle name="Примечание 40" xfId="2258"/>
    <cellStyle name="Примечание 41" xfId="2259"/>
    <cellStyle name="Примечание 42" xfId="2260"/>
    <cellStyle name="Примечание 43" xfId="2261"/>
    <cellStyle name="Примечание 44" xfId="2262"/>
    <cellStyle name="Примечание 5" xfId="2263"/>
    <cellStyle name="Примечание 6" xfId="2264"/>
    <cellStyle name="Примечание 7" xfId="2265"/>
    <cellStyle name="Примечание 8" xfId="2266"/>
    <cellStyle name="Примечание 9" xfId="2267"/>
    <cellStyle name="Процентный 2" xfId="2268"/>
    <cellStyle name="Процентный 2 2" xfId="2269"/>
    <cellStyle name="Процентный 2_Приложение 1" xfId="2270"/>
    <cellStyle name="Процентный 3" xfId="2271"/>
    <cellStyle name="Процентный 3 2" xfId="2272"/>
    <cellStyle name="Процентный 3_Приложение 1" xfId="2273"/>
    <cellStyle name="Связанная ячейка" xfId="2274" builtinId="24" customBuiltin="1"/>
    <cellStyle name="Связанная ячейка 10" xfId="2275"/>
    <cellStyle name="Связанная ячейка 11" xfId="2276"/>
    <cellStyle name="Связанная ячейка 12" xfId="2277"/>
    <cellStyle name="Связанная ячейка 13" xfId="2278"/>
    <cellStyle name="Связанная ячейка 14" xfId="2279"/>
    <cellStyle name="Связанная ячейка 15" xfId="2280"/>
    <cellStyle name="Связанная ячейка 16" xfId="2281"/>
    <cellStyle name="Связанная ячейка 17" xfId="2282"/>
    <cellStyle name="Связанная ячейка 18" xfId="2283"/>
    <cellStyle name="Связанная ячейка 19" xfId="2284"/>
    <cellStyle name="Связанная ячейка 2" xfId="2285"/>
    <cellStyle name="Связанная ячейка 20" xfId="2286"/>
    <cellStyle name="Связанная ячейка 21" xfId="2287"/>
    <cellStyle name="Связанная ячейка 22" xfId="2288"/>
    <cellStyle name="Связанная ячейка 23" xfId="2289"/>
    <cellStyle name="Связанная ячейка 24" xfId="2290"/>
    <cellStyle name="Связанная ячейка 25" xfId="2291"/>
    <cellStyle name="Связанная ячейка 26" xfId="2292"/>
    <cellStyle name="Связанная ячейка 27" xfId="2293"/>
    <cellStyle name="Связанная ячейка 28" xfId="2294"/>
    <cellStyle name="Связанная ячейка 29" xfId="2295"/>
    <cellStyle name="Связанная ячейка 3" xfId="2296"/>
    <cellStyle name="Связанная ячейка 30" xfId="2297"/>
    <cellStyle name="Связанная ячейка 31" xfId="2298"/>
    <cellStyle name="Связанная ячейка 32" xfId="2299"/>
    <cellStyle name="Связанная ячейка 33" xfId="2300"/>
    <cellStyle name="Связанная ячейка 34" xfId="2301"/>
    <cellStyle name="Связанная ячейка 35" xfId="2302"/>
    <cellStyle name="Связанная ячейка 36" xfId="2303"/>
    <cellStyle name="Связанная ячейка 37" xfId="2304"/>
    <cellStyle name="Связанная ячейка 38" xfId="2305"/>
    <cellStyle name="Связанная ячейка 39" xfId="2306"/>
    <cellStyle name="Связанная ячейка 4" xfId="2307"/>
    <cellStyle name="Связанная ячейка 40" xfId="2308"/>
    <cellStyle name="Связанная ячейка 41" xfId="2309"/>
    <cellStyle name="Связанная ячейка 42" xfId="2310"/>
    <cellStyle name="Связанная ячейка 43" xfId="2311"/>
    <cellStyle name="Связанная ячейка 5" xfId="2312"/>
    <cellStyle name="Связанная ячейка 6" xfId="2313"/>
    <cellStyle name="Связанная ячейка 7" xfId="2314"/>
    <cellStyle name="Связанная ячейка 8" xfId="2315"/>
    <cellStyle name="Связанная ячейка 9" xfId="2316"/>
    <cellStyle name="Стиль 1" xfId="2317"/>
    <cellStyle name="Текст предупреждения" xfId="2318" builtinId="11" customBuiltin="1"/>
    <cellStyle name="Текст предупреждения 10" xfId="2319"/>
    <cellStyle name="Текст предупреждения 11" xfId="2320"/>
    <cellStyle name="Текст предупреждения 12" xfId="2321"/>
    <cellStyle name="Текст предупреждения 13" xfId="2322"/>
    <cellStyle name="Текст предупреждения 14" xfId="2323"/>
    <cellStyle name="Текст предупреждения 15" xfId="2324"/>
    <cellStyle name="Текст предупреждения 16" xfId="2325"/>
    <cellStyle name="Текст предупреждения 17" xfId="2326"/>
    <cellStyle name="Текст предупреждения 18" xfId="2327"/>
    <cellStyle name="Текст предупреждения 19" xfId="2328"/>
    <cellStyle name="Текст предупреждения 2" xfId="2329"/>
    <cellStyle name="Текст предупреждения 20" xfId="2330"/>
    <cellStyle name="Текст предупреждения 21" xfId="2331"/>
    <cellStyle name="Текст предупреждения 22" xfId="2332"/>
    <cellStyle name="Текст предупреждения 23" xfId="2333"/>
    <cellStyle name="Текст предупреждения 24" xfId="2334"/>
    <cellStyle name="Текст предупреждения 25" xfId="2335"/>
    <cellStyle name="Текст предупреждения 26" xfId="2336"/>
    <cellStyle name="Текст предупреждения 27" xfId="2337"/>
    <cellStyle name="Текст предупреждения 28" xfId="2338"/>
    <cellStyle name="Текст предупреждения 29" xfId="2339"/>
    <cellStyle name="Текст предупреждения 3" xfId="2340"/>
    <cellStyle name="Текст предупреждения 30" xfId="2341"/>
    <cellStyle name="Текст предупреждения 31" xfId="2342"/>
    <cellStyle name="Текст предупреждения 32" xfId="2343"/>
    <cellStyle name="Текст предупреждения 33" xfId="2344"/>
    <cellStyle name="Текст предупреждения 34" xfId="2345"/>
    <cellStyle name="Текст предупреждения 35" xfId="2346"/>
    <cellStyle name="Текст предупреждения 36" xfId="2347"/>
    <cellStyle name="Текст предупреждения 37" xfId="2348"/>
    <cellStyle name="Текст предупреждения 38" xfId="2349"/>
    <cellStyle name="Текст предупреждения 39" xfId="2350"/>
    <cellStyle name="Текст предупреждения 4" xfId="2351"/>
    <cellStyle name="Текст предупреждения 40" xfId="2352"/>
    <cellStyle name="Текст предупреждения 41" xfId="2353"/>
    <cellStyle name="Текст предупреждения 42" xfId="2354"/>
    <cellStyle name="Текст предупреждения 43" xfId="2355"/>
    <cellStyle name="Текст предупреждения 5" xfId="2356"/>
    <cellStyle name="Текст предупреждения 6" xfId="2357"/>
    <cellStyle name="Текст предупреждения 7" xfId="2358"/>
    <cellStyle name="Текст предупреждения 8" xfId="2359"/>
    <cellStyle name="Текст предупреждения 9" xfId="2360"/>
    <cellStyle name="Финансовый 2" xfId="2361"/>
    <cellStyle name="Хороший" xfId="2362" builtinId="26" customBuiltin="1"/>
    <cellStyle name="Хороший 10" xfId="2363"/>
    <cellStyle name="Хороший 11" xfId="2364"/>
    <cellStyle name="Хороший 12" xfId="2365"/>
    <cellStyle name="Хороший 13" xfId="2366"/>
    <cellStyle name="Хороший 14" xfId="2367"/>
    <cellStyle name="Хороший 15" xfId="2368"/>
    <cellStyle name="Хороший 16" xfId="2369"/>
    <cellStyle name="Хороший 17" xfId="2370"/>
    <cellStyle name="Хороший 18" xfId="2371"/>
    <cellStyle name="Хороший 19" xfId="2372"/>
    <cellStyle name="Хороший 2" xfId="2373"/>
    <cellStyle name="Хороший 20" xfId="2374"/>
    <cellStyle name="Хороший 21" xfId="2375"/>
    <cellStyle name="Хороший 22" xfId="2376"/>
    <cellStyle name="Хороший 23" xfId="2377"/>
    <cellStyle name="Хороший 24" xfId="2378"/>
    <cellStyle name="Хороший 25" xfId="2379"/>
    <cellStyle name="Хороший 26" xfId="2380"/>
    <cellStyle name="Хороший 27" xfId="2381"/>
    <cellStyle name="Хороший 28" xfId="2382"/>
    <cellStyle name="Хороший 29" xfId="2383"/>
    <cellStyle name="Хороший 3" xfId="2384"/>
    <cellStyle name="Хороший 30" xfId="2385"/>
    <cellStyle name="Хороший 31" xfId="2386"/>
    <cellStyle name="Хороший 32" xfId="2387"/>
    <cellStyle name="Хороший 33" xfId="2388"/>
    <cellStyle name="Хороший 34" xfId="2389"/>
    <cellStyle name="Хороший 35" xfId="2390"/>
    <cellStyle name="Хороший 36" xfId="2391"/>
    <cellStyle name="Хороший 37" xfId="2392"/>
    <cellStyle name="Хороший 38" xfId="2393"/>
    <cellStyle name="Хороший 39" xfId="2394"/>
    <cellStyle name="Хороший 4" xfId="2395"/>
    <cellStyle name="Хороший 40" xfId="2396"/>
    <cellStyle name="Хороший 41" xfId="2397"/>
    <cellStyle name="Хороший 42" xfId="2398"/>
    <cellStyle name="Хороший 43" xfId="2399"/>
    <cellStyle name="Хороший 5" xfId="2400"/>
    <cellStyle name="Хороший 6" xfId="2401"/>
    <cellStyle name="Хороший 7" xfId="2402"/>
    <cellStyle name="Хороший 8" xfId="2403"/>
    <cellStyle name="Хороший 9" xfId="24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35"/>
  <sheetViews>
    <sheetView topLeftCell="A3" zoomScale="118" zoomScaleNormal="118" zoomScaleSheetLayoutView="85" workbookViewId="0">
      <selection activeCell="A20" sqref="A20:B20"/>
    </sheetView>
  </sheetViews>
  <sheetFormatPr defaultRowHeight="27.75" customHeight="1"/>
  <cols>
    <col min="1" max="1" width="3.1640625" style="31" customWidth="1"/>
    <col min="2" max="2" width="34.6640625" style="55" customWidth="1"/>
    <col min="3" max="3" width="21.5" style="31" hidden="1" customWidth="1"/>
    <col min="4" max="4" width="7.6640625" style="31" hidden="1" customWidth="1"/>
    <col min="5" max="5" width="4" style="69" customWidth="1"/>
    <col min="6" max="6" width="5" style="69" customWidth="1"/>
    <col min="7" max="7" width="11.33203125" style="69" customWidth="1"/>
    <col min="8" max="8" width="2" style="69" customWidth="1"/>
    <col min="9" max="9" width="2.33203125" style="69" customWidth="1"/>
    <col min="10" max="10" width="9" style="32" customWidth="1"/>
    <col min="11" max="11" width="8.5" style="32" customWidth="1"/>
    <col min="12" max="12" width="9" style="32" customWidth="1"/>
    <col min="13" max="13" width="7.1640625" style="22" customWidth="1"/>
    <col min="14" max="14" width="11.1640625" style="23" customWidth="1"/>
    <col min="15" max="17" width="8.83203125" style="23" customWidth="1"/>
    <col min="18" max="18" width="11.5" style="23" customWidth="1"/>
    <col min="19" max="19" width="7" style="23" customWidth="1"/>
    <col min="20" max="20" width="10.6640625" style="23" customWidth="1"/>
    <col min="21" max="21" width="5.5" style="33" customWidth="1"/>
    <col min="22" max="22" width="8.33203125" style="31" hidden="1" customWidth="1"/>
    <col min="23" max="23" width="15" style="31" hidden="1" customWidth="1"/>
    <col min="24" max="24" width="14" style="31" hidden="1" customWidth="1"/>
    <col min="25" max="25" width="11.5" style="31" hidden="1" customWidth="1"/>
    <col min="26" max="16384" width="9.33203125" style="31"/>
  </cols>
  <sheetData>
    <row r="1" spans="1:25" ht="16.5" hidden="1" customHeight="1">
      <c r="K1" s="131" t="s">
        <v>50</v>
      </c>
      <c r="L1" s="131"/>
      <c r="M1" s="131"/>
      <c r="N1" s="131"/>
      <c r="O1" s="131"/>
      <c r="P1" s="131"/>
      <c r="Q1" s="131"/>
      <c r="R1" s="131"/>
      <c r="S1" s="131"/>
      <c r="T1" s="131"/>
    </row>
    <row r="2" spans="1:25" ht="27.75" hidden="1" customHeight="1">
      <c r="J2" s="35"/>
      <c r="K2" s="66"/>
      <c r="L2" s="66"/>
      <c r="M2" s="19"/>
      <c r="N2" s="20"/>
      <c r="O2" s="20"/>
      <c r="P2" s="20"/>
      <c r="Q2" s="20"/>
      <c r="R2" s="20"/>
      <c r="S2" s="20"/>
      <c r="T2" s="20"/>
      <c r="U2" s="36"/>
    </row>
    <row r="3" spans="1:25" ht="57" customHeight="1">
      <c r="E3" s="98"/>
      <c r="F3" s="98"/>
      <c r="G3" s="98"/>
      <c r="H3" s="98"/>
      <c r="I3" s="98"/>
      <c r="J3" s="35"/>
      <c r="K3" s="97"/>
      <c r="L3" s="97"/>
      <c r="M3" s="19"/>
      <c r="N3" s="20"/>
      <c r="O3" s="20"/>
      <c r="P3" s="20"/>
      <c r="Q3" s="20"/>
      <c r="R3" s="118" t="s">
        <v>98</v>
      </c>
      <c r="S3" s="118"/>
      <c r="T3" s="118"/>
      <c r="U3" s="118"/>
    </row>
    <row r="4" spans="1:25" ht="49.5" customHeight="1">
      <c r="J4" s="35"/>
      <c r="K4" s="8"/>
      <c r="L4" s="8"/>
      <c r="M4" s="8"/>
      <c r="N4" s="8"/>
      <c r="O4" s="119" t="s">
        <v>90</v>
      </c>
      <c r="P4" s="119"/>
      <c r="Q4" s="119"/>
      <c r="R4" s="119"/>
      <c r="S4" s="119"/>
      <c r="T4" s="119"/>
      <c r="U4" s="119"/>
      <c r="V4" s="119"/>
    </row>
    <row r="5" spans="1:25" ht="1.5" customHeight="1"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5" ht="12" customHeight="1">
      <c r="A6" s="135" t="s">
        <v>51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5" ht="22.5" customHeight="1">
      <c r="A7" s="117" t="s">
        <v>64</v>
      </c>
      <c r="B7" s="136" t="s">
        <v>7</v>
      </c>
      <c r="C7" s="1"/>
      <c r="D7" s="1"/>
      <c r="E7" s="117" t="s">
        <v>52</v>
      </c>
      <c r="F7" s="117"/>
      <c r="G7" s="124" t="s">
        <v>53</v>
      </c>
      <c r="H7" s="124" t="s">
        <v>54</v>
      </c>
      <c r="I7" s="124" t="s">
        <v>55</v>
      </c>
      <c r="J7" s="125" t="s">
        <v>8</v>
      </c>
      <c r="K7" s="139" t="s">
        <v>56</v>
      </c>
      <c r="L7" s="139"/>
      <c r="M7" s="123" t="s">
        <v>57</v>
      </c>
      <c r="N7" s="132" t="s">
        <v>9</v>
      </c>
      <c r="O7" s="132"/>
      <c r="P7" s="132"/>
      <c r="Q7" s="132"/>
      <c r="R7" s="132"/>
      <c r="S7" s="133" t="s">
        <v>58</v>
      </c>
      <c r="T7" s="120" t="s">
        <v>59</v>
      </c>
      <c r="U7" s="116" t="s">
        <v>60</v>
      </c>
    </row>
    <row r="8" spans="1:25" ht="18.75" customHeight="1">
      <c r="A8" s="117"/>
      <c r="B8" s="137"/>
      <c r="C8" s="1"/>
      <c r="D8" s="1"/>
      <c r="E8" s="124" t="s">
        <v>70</v>
      </c>
      <c r="F8" s="124" t="s">
        <v>71</v>
      </c>
      <c r="G8" s="124"/>
      <c r="H8" s="124"/>
      <c r="I8" s="124"/>
      <c r="J8" s="125"/>
      <c r="K8" s="125" t="s">
        <v>65</v>
      </c>
      <c r="L8" s="125" t="s">
        <v>61</v>
      </c>
      <c r="M8" s="123"/>
      <c r="N8" s="133" t="s">
        <v>65</v>
      </c>
      <c r="O8" s="132" t="s">
        <v>75</v>
      </c>
      <c r="P8" s="132"/>
      <c r="Q8" s="132"/>
      <c r="R8" s="132"/>
      <c r="S8" s="133"/>
      <c r="T8" s="121"/>
      <c r="U8" s="116"/>
    </row>
    <row r="9" spans="1:25" ht="96.75" customHeight="1">
      <c r="A9" s="117"/>
      <c r="B9" s="137"/>
      <c r="C9" s="1" t="s">
        <v>77</v>
      </c>
      <c r="D9" s="1" t="s">
        <v>78</v>
      </c>
      <c r="E9" s="124"/>
      <c r="F9" s="124"/>
      <c r="G9" s="124"/>
      <c r="H9" s="124"/>
      <c r="I9" s="124"/>
      <c r="J9" s="125"/>
      <c r="K9" s="125"/>
      <c r="L9" s="125"/>
      <c r="M9" s="123"/>
      <c r="N9" s="133"/>
      <c r="O9" s="68" t="s">
        <v>72</v>
      </c>
      <c r="P9" s="68" t="s">
        <v>73</v>
      </c>
      <c r="Q9" s="68" t="s">
        <v>74</v>
      </c>
      <c r="R9" s="68" t="s">
        <v>76</v>
      </c>
      <c r="S9" s="133"/>
      <c r="T9" s="122"/>
      <c r="U9" s="116"/>
    </row>
    <row r="10" spans="1:25" ht="15" customHeight="1">
      <c r="A10" s="117"/>
      <c r="B10" s="138"/>
      <c r="C10" s="1"/>
      <c r="D10" s="1"/>
      <c r="E10" s="124"/>
      <c r="F10" s="124"/>
      <c r="G10" s="124"/>
      <c r="H10" s="124"/>
      <c r="I10" s="124"/>
      <c r="J10" s="70" t="s">
        <v>10</v>
      </c>
      <c r="K10" s="70" t="s">
        <v>10</v>
      </c>
      <c r="L10" s="70" t="s">
        <v>0</v>
      </c>
      <c r="M10" s="37" t="s">
        <v>11</v>
      </c>
      <c r="N10" s="67" t="s">
        <v>12</v>
      </c>
      <c r="O10" s="67" t="s">
        <v>12</v>
      </c>
      <c r="P10" s="67" t="s">
        <v>49</v>
      </c>
      <c r="Q10" s="67" t="s">
        <v>49</v>
      </c>
      <c r="R10" s="67" t="s">
        <v>49</v>
      </c>
      <c r="S10" s="2" t="s">
        <v>62</v>
      </c>
      <c r="T10" s="67" t="s">
        <v>62</v>
      </c>
      <c r="U10" s="116"/>
    </row>
    <row r="11" spans="1:25" ht="12" customHeight="1">
      <c r="A11" s="37">
        <v>1</v>
      </c>
      <c r="B11" s="37">
        <v>2</v>
      </c>
      <c r="C11" s="37"/>
      <c r="D11" s="37"/>
      <c r="E11" s="37">
        <v>3</v>
      </c>
      <c r="F11" s="37">
        <v>4</v>
      </c>
      <c r="G11" s="37">
        <v>5</v>
      </c>
      <c r="H11" s="37">
        <v>6</v>
      </c>
      <c r="I11" s="37">
        <v>7</v>
      </c>
      <c r="J11" s="12">
        <v>8</v>
      </c>
      <c r="K11" s="37">
        <v>9</v>
      </c>
      <c r="L11" s="12">
        <v>10</v>
      </c>
      <c r="M11" s="37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38">
        <v>19</v>
      </c>
    </row>
    <row r="12" spans="1:25" ht="24.75" customHeight="1">
      <c r="A12" s="126" t="s">
        <v>91</v>
      </c>
      <c r="B12" s="127"/>
      <c r="C12" s="82"/>
      <c r="D12" s="82"/>
      <c r="E12" s="85" t="s">
        <v>63</v>
      </c>
      <c r="F12" s="85" t="s">
        <v>63</v>
      </c>
      <c r="G12" s="85" t="s">
        <v>63</v>
      </c>
      <c r="H12" s="85" t="s">
        <v>63</v>
      </c>
      <c r="I12" s="85" t="s">
        <v>63</v>
      </c>
      <c r="J12" s="84">
        <f t="shared" ref="J12:Q12" si="0">J16+J20</f>
        <v>1528.8</v>
      </c>
      <c r="K12" s="101">
        <f t="shared" si="0"/>
        <v>932.4</v>
      </c>
      <c r="L12" s="101">
        <f t="shared" si="0"/>
        <v>932.4</v>
      </c>
      <c r="M12" s="101">
        <f t="shared" si="0"/>
        <v>50</v>
      </c>
      <c r="N12" s="101">
        <v>2023990.89</v>
      </c>
      <c r="O12" s="101">
        <f t="shared" si="0"/>
        <v>0</v>
      </c>
      <c r="P12" s="101">
        <f t="shared" si="0"/>
        <v>0</v>
      </c>
      <c r="Q12" s="101">
        <f t="shared" si="0"/>
        <v>0</v>
      </c>
      <c r="R12" s="101">
        <v>2023990.89</v>
      </c>
      <c r="S12" s="87" t="s">
        <v>63</v>
      </c>
      <c r="T12" s="87" t="s">
        <v>63</v>
      </c>
      <c r="U12" s="87" t="s">
        <v>63</v>
      </c>
      <c r="V12" s="34"/>
      <c r="W12" s="23"/>
      <c r="Y12" s="34">
        <f>Q12+1217805.28</f>
        <v>1217805.28</v>
      </c>
    </row>
    <row r="13" spans="1:25" ht="14.25" customHeight="1">
      <c r="A13" s="128" t="s">
        <v>80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  <c r="V13" s="34"/>
      <c r="W13" s="23"/>
      <c r="Y13" s="34" t="e">
        <f>#REF!+243257024.09</f>
        <v>#REF!</v>
      </c>
    </row>
    <row r="14" spans="1:25" s="7" customFormat="1" ht="14.25" customHeight="1">
      <c r="A14" s="110">
        <v>1</v>
      </c>
      <c r="B14" s="111" t="s">
        <v>92</v>
      </c>
      <c r="C14" s="110">
        <v>1973</v>
      </c>
      <c r="D14" s="110"/>
      <c r="E14" s="110">
        <v>1973</v>
      </c>
      <c r="F14" s="110"/>
      <c r="G14" s="110" t="s">
        <v>29</v>
      </c>
      <c r="H14" s="113">
        <v>2</v>
      </c>
      <c r="I14" s="113">
        <v>3</v>
      </c>
      <c r="J14" s="112">
        <v>1528.8</v>
      </c>
      <c r="K14" s="112">
        <v>932.4</v>
      </c>
      <c r="L14" s="112">
        <v>932.4</v>
      </c>
      <c r="M14" s="113">
        <v>50</v>
      </c>
      <c r="N14" s="112">
        <v>2023990.89</v>
      </c>
      <c r="O14" s="112">
        <v>0</v>
      </c>
      <c r="P14" s="112">
        <v>0</v>
      </c>
      <c r="Q14" s="112">
        <v>0</v>
      </c>
      <c r="R14" s="112">
        <v>2023990.89</v>
      </c>
      <c r="S14" s="112">
        <v>2170.73</v>
      </c>
      <c r="T14" s="112">
        <v>4503.95</v>
      </c>
      <c r="U14" s="114" t="s">
        <v>48</v>
      </c>
      <c r="V14" s="58">
        <f t="shared" ref="V14:V16" si="1">T14-S14</f>
        <v>2333.2199999999998</v>
      </c>
      <c r="W14" s="23">
        <f t="shared" ref="W14:W16" si="2">T14-S14</f>
        <v>2333.2199999999998</v>
      </c>
      <c r="Y14" s="71">
        <f t="shared" ref="Y14:Y16" si="3">T14-S14</f>
        <v>2333.2199999999998</v>
      </c>
    </row>
    <row r="15" spans="1:25" s="7" customFormat="1" ht="13.5" customHeight="1">
      <c r="A15" s="43"/>
      <c r="B15" s="44"/>
      <c r="C15" s="44"/>
      <c r="D15" s="44"/>
      <c r="E15" s="43"/>
      <c r="F15" s="43"/>
      <c r="G15" s="43"/>
      <c r="H15" s="44"/>
      <c r="I15" s="43"/>
      <c r="J15" s="57"/>
      <c r="K15" s="43"/>
      <c r="L15" s="43"/>
      <c r="M15" s="43"/>
      <c r="N15" s="45"/>
      <c r="O15" s="43"/>
      <c r="P15" s="57"/>
      <c r="Q15" s="57"/>
      <c r="R15" s="45"/>
      <c r="S15" s="41"/>
      <c r="T15" s="107"/>
      <c r="U15" s="56"/>
      <c r="V15" s="58">
        <f t="shared" si="1"/>
        <v>0</v>
      </c>
      <c r="W15" s="23">
        <f t="shared" si="2"/>
        <v>0</v>
      </c>
      <c r="Y15" s="71">
        <f t="shared" si="3"/>
        <v>0</v>
      </c>
    </row>
    <row r="16" spans="1:25" s="7" customFormat="1" ht="34.5" customHeight="1">
      <c r="A16" s="140" t="s">
        <v>93</v>
      </c>
      <c r="B16" s="141"/>
      <c r="C16" s="109"/>
      <c r="D16" s="109"/>
      <c r="E16" s="42" t="s">
        <v>63</v>
      </c>
      <c r="F16" s="42" t="s">
        <v>63</v>
      </c>
      <c r="G16" s="42" t="s">
        <v>63</v>
      </c>
      <c r="H16" s="42" t="s">
        <v>63</v>
      </c>
      <c r="I16" s="42" t="s">
        <v>63</v>
      </c>
      <c r="J16" s="45">
        <f t="shared" ref="J16:R16" si="4">SUM(J14:J15)</f>
        <v>1528.8</v>
      </c>
      <c r="K16" s="45">
        <f t="shared" si="4"/>
        <v>932.4</v>
      </c>
      <c r="L16" s="45">
        <f t="shared" si="4"/>
        <v>932.4</v>
      </c>
      <c r="M16" s="37">
        <f t="shared" si="4"/>
        <v>50</v>
      </c>
      <c r="N16" s="45">
        <f t="shared" si="4"/>
        <v>2023990.89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2023990.89</v>
      </c>
      <c r="S16" s="41">
        <f>N16/K16</f>
        <v>2170.7324002574001</v>
      </c>
      <c r="T16" s="43"/>
      <c r="U16" s="44"/>
      <c r="V16" s="58">
        <f t="shared" si="1"/>
        <v>-2170.7324002574001</v>
      </c>
      <c r="W16" s="23">
        <f t="shared" si="2"/>
        <v>-2170.7324002574001</v>
      </c>
      <c r="Y16" s="71">
        <f t="shared" si="3"/>
        <v>-2170.7324002574001</v>
      </c>
    </row>
    <row r="17" spans="1:25" s="102" customFormat="1" ht="22.5" customHeight="1">
      <c r="A17" s="142" t="s">
        <v>84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58"/>
      <c r="W17" s="23"/>
      <c r="Y17" s="71"/>
    </row>
    <row r="18" spans="1:25" s="102" customFormat="1" ht="36.75" customHeight="1">
      <c r="A18" s="140" t="s">
        <v>94</v>
      </c>
      <c r="B18" s="141"/>
      <c r="C18" s="109"/>
      <c r="D18" s="109"/>
      <c r="E18" s="42" t="s">
        <v>63</v>
      </c>
      <c r="F18" s="42" t="s">
        <v>63</v>
      </c>
      <c r="G18" s="42" t="s">
        <v>63</v>
      </c>
      <c r="H18" s="42" t="s">
        <v>63</v>
      </c>
      <c r="I18" s="42" t="s">
        <v>63</v>
      </c>
      <c r="J18" s="45">
        <v>0</v>
      </c>
      <c r="K18" s="45">
        <v>0</v>
      </c>
      <c r="L18" s="45">
        <v>0</v>
      </c>
      <c r="M18" s="37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1">
        <v>0</v>
      </c>
      <c r="T18" s="43"/>
      <c r="U18" s="44"/>
      <c r="V18" s="58"/>
      <c r="W18" s="23"/>
      <c r="Y18" s="71"/>
    </row>
    <row r="19" spans="1:25" ht="15" customHeight="1">
      <c r="A19" s="128" t="s">
        <v>81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/>
      <c r="W19" s="23">
        <f t="shared" ref="W19" si="5">T19-S19</f>
        <v>0</v>
      </c>
      <c r="X19" s="71"/>
    </row>
    <row r="20" spans="1:25" s="61" customFormat="1" ht="38.25" customHeight="1">
      <c r="A20" s="140" t="s">
        <v>95</v>
      </c>
      <c r="B20" s="141"/>
      <c r="C20" s="109"/>
      <c r="D20" s="109"/>
      <c r="E20" s="42" t="s">
        <v>63</v>
      </c>
      <c r="F20" s="42" t="s">
        <v>63</v>
      </c>
      <c r="G20" s="42" t="s">
        <v>63</v>
      </c>
      <c r="H20" s="42" t="s">
        <v>63</v>
      </c>
      <c r="I20" s="42" t="s">
        <v>63</v>
      </c>
      <c r="J20" s="65">
        <v>0</v>
      </c>
      <c r="K20" s="45">
        <v>0</v>
      </c>
      <c r="L20" s="45">
        <v>0</v>
      </c>
      <c r="M20" s="37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1">
        <v>0</v>
      </c>
      <c r="T20" s="43"/>
      <c r="U20" s="44"/>
      <c r="V20" s="58">
        <f t="shared" ref="V20" si="6">T20-S20</f>
        <v>0</v>
      </c>
      <c r="W20" s="23"/>
      <c r="X20" s="71"/>
    </row>
    <row r="21" spans="1:25" ht="9" customHeight="1">
      <c r="E21" s="108"/>
      <c r="F21" s="108"/>
      <c r="G21" s="108"/>
      <c r="H21" s="108"/>
      <c r="I21" s="108"/>
    </row>
    <row r="22" spans="1:25" ht="9" customHeight="1">
      <c r="E22" s="108"/>
      <c r="F22" s="108"/>
      <c r="G22" s="108"/>
      <c r="H22" s="108"/>
      <c r="I22" s="108"/>
    </row>
    <row r="23" spans="1:25" ht="9" customHeight="1">
      <c r="E23" s="108"/>
      <c r="F23" s="108"/>
      <c r="G23" s="108"/>
      <c r="H23" s="108"/>
      <c r="I23" s="108"/>
    </row>
    <row r="24" spans="1:25" ht="9" customHeight="1">
      <c r="E24" s="108"/>
      <c r="F24" s="108"/>
      <c r="G24" s="108"/>
      <c r="H24" s="108"/>
      <c r="I24" s="108"/>
    </row>
    <row r="25" spans="1:25" ht="9" customHeight="1">
      <c r="E25" s="108"/>
      <c r="F25" s="108"/>
      <c r="G25" s="108"/>
      <c r="H25" s="108"/>
      <c r="I25" s="108"/>
    </row>
    <row r="26" spans="1:25" ht="9" customHeight="1">
      <c r="E26" s="108"/>
      <c r="F26" s="108"/>
      <c r="G26" s="108"/>
      <c r="H26" s="108"/>
      <c r="I26" s="108"/>
    </row>
    <row r="27" spans="1:25" ht="9" customHeight="1">
      <c r="E27" s="108"/>
      <c r="F27" s="108"/>
      <c r="G27" s="108"/>
      <c r="H27" s="108"/>
      <c r="I27" s="108"/>
    </row>
    <row r="28" spans="1:25" ht="9" customHeight="1">
      <c r="E28" s="108"/>
      <c r="F28" s="108"/>
      <c r="G28" s="108"/>
      <c r="H28" s="108"/>
      <c r="I28" s="108"/>
    </row>
    <row r="29" spans="1:25" ht="9" customHeight="1">
      <c r="E29" s="108"/>
      <c r="F29" s="108"/>
      <c r="G29" s="108"/>
      <c r="H29" s="108"/>
      <c r="I29" s="108"/>
    </row>
    <row r="30" spans="1:25" ht="9" customHeight="1">
      <c r="E30" s="108"/>
      <c r="F30" s="108"/>
      <c r="G30" s="108"/>
      <c r="H30" s="108"/>
      <c r="I30" s="108"/>
    </row>
    <row r="31" spans="1:25" ht="9" customHeight="1">
      <c r="E31" s="108"/>
      <c r="F31" s="108"/>
      <c r="G31" s="108"/>
      <c r="H31" s="108"/>
      <c r="I31" s="108"/>
    </row>
    <row r="32" spans="1:25" ht="9" customHeight="1"/>
    <row r="33" ht="9" customHeight="1"/>
    <row r="34" ht="9" customHeight="1"/>
    <row r="35" ht="9" customHeight="1"/>
  </sheetData>
  <sheetProtection selectLockedCells="1" selectUnlockedCells="1"/>
  <mergeCells count="31">
    <mergeCell ref="A20:B20"/>
    <mergeCell ref="A19:U19"/>
    <mergeCell ref="A18:B18"/>
    <mergeCell ref="A16:B16"/>
    <mergeCell ref="A17:U17"/>
    <mergeCell ref="A12:B12"/>
    <mergeCell ref="A13:U13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U7:U10"/>
    <mergeCell ref="E7:F7"/>
    <mergeCell ref="R3:U3"/>
    <mergeCell ref="O4:V4"/>
    <mergeCell ref="T7:T9"/>
    <mergeCell ref="M7:M9"/>
    <mergeCell ref="H7:H10"/>
    <mergeCell ref="L8:L9"/>
    <mergeCell ref="J7:J9"/>
    <mergeCell ref="I7:I10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8" orientation="landscape" r:id="rId1"/>
  <headerFooter alignWithMargins="0">
    <oddFooter>&amp;C&amp;"Arial Narrow,обычный"&amp;7&amp;P</oddFooter>
  </headerFooter>
  <colBreaks count="1" manualBreakCount="1">
    <brk id="21" max="10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0"/>
  <sheetViews>
    <sheetView topLeftCell="B7" zoomScale="130" zoomScaleNormal="130" zoomScaleSheetLayoutView="150" workbookViewId="0">
      <pane ySplit="6" topLeftCell="A13" activePane="bottomLeft" state="frozen"/>
      <selection activeCell="A7" sqref="A7"/>
      <selection pane="bottomLeft" activeCell="S7" sqref="S7:V7"/>
    </sheetView>
  </sheetViews>
  <sheetFormatPr defaultRowHeight="12.75"/>
  <cols>
    <col min="1" max="1" width="4" style="13" customWidth="1"/>
    <col min="2" max="2" width="37.1640625" style="13" customWidth="1"/>
    <col min="3" max="3" width="14.6640625" style="59" hidden="1" customWidth="1"/>
    <col min="4" max="4" width="13.5" style="59" hidden="1" customWidth="1"/>
    <col min="5" max="5" width="12" style="11" customWidth="1"/>
    <col min="6" max="6" width="10" style="11" customWidth="1"/>
    <col min="7" max="7" width="3.83203125" style="40" customWidth="1"/>
    <col min="8" max="8" width="8.33203125" style="14" customWidth="1"/>
    <col min="9" max="9" width="7.1640625" style="11" customWidth="1"/>
    <col min="10" max="10" width="13.6640625" style="26" hidden="1" customWidth="1"/>
    <col min="11" max="11" width="8.33203125" style="26" hidden="1" customWidth="1"/>
    <col min="12" max="12" width="11.83203125" style="11" customWidth="1"/>
    <col min="13" max="13" width="5.33203125" style="14" customWidth="1"/>
    <col min="14" max="14" width="8.5" style="14" customWidth="1"/>
    <col min="15" max="15" width="6.33203125" style="14" customWidth="1"/>
    <col min="16" max="16" width="8.5" style="14" customWidth="1"/>
    <col min="17" max="17" width="3.83203125" style="14" customWidth="1"/>
    <col min="18" max="18" width="4.33203125" style="14" customWidth="1"/>
    <col min="19" max="19" width="7" style="14" customWidth="1"/>
    <col min="20" max="20" width="7.83203125" style="14" customWidth="1"/>
    <col min="21" max="21" width="8.33203125" style="14" customWidth="1"/>
    <col min="22" max="22" width="4.83203125" style="14" customWidth="1"/>
    <col min="23" max="23" width="16.6640625" style="13" hidden="1" customWidth="1"/>
    <col min="24" max="24" width="9.83203125" style="13" hidden="1" customWidth="1"/>
    <col min="25" max="25" width="11" style="13" hidden="1" customWidth="1"/>
    <col min="26" max="26" width="10.1640625" style="13" hidden="1" customWidth="1"/>
    <col min="27" max="27" width="12" style="13" hidden="1" customWidth="1"/>
    <col min="28" max="28" width="19" style="13" customWidth="1"/>
    <col min="29" max="29" width="9.33203125" style="13"/>
    <col min="30" max="30" width="15.33203125" style="13" customWidth="1"/>
    <col min="31" max="31" width="12" style="13" customWidth="1"/>
    <col min="32" max="34" width="9.33203125" style="13"/>
    <col min="35" max="35" width="14" style="13" customWidth="1"/>
    <col min="36" max="16384" width="9.33203125" style="13"/>
  </cols>
  <sheetData>
    <row r="1" spans="1:26" ht="11.25" hidden="1" customHeight="1">
      <c r="E1" s="14"/>
      <c r="F1" s="14"/>
      <c r="L1" s="15"/>
      <c r="M1" s="145" t="s">
        <v>46</v>
      </c>
      <c r="N1" s="145"/>
      <c r="O1" s="145"/>
      <c r="P1" s="145"/>
      <c r="Q1" s="145"/>
      <c r="R1" s="145"/>
      <c r="S1" s="145"/>
      <c r="T1" s="145"/>
      <c r="U1" s="145"/>
      <c r="V1" s="145"/>
      <c r="W1" s="24"/>
      <c r="X1" s="24"/>
    </row>
    <row r="2" spans="1:26" ht="6" hidden="1" customHeight="1">
      <c r="E2" s="14"/>
      <c r="F2" s="14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24"/>
      <c r="X2" s="24"/>
    </row>
    <row r="3" spans="1:26" ht="47.25" hidden="1" customHeight="1">
      <c r="E3" s="14"/>
      <c r="F3" s="14"/>
      <c r="L3" s="16"/>
      <c r="M3" s="8"/>
      <c r="N3" s="8"/>
      <c r="O3" s="146" t="s">
        <v>66</v>
      </c>
      <c r="P3" s="146"/>
      <c r="Q3" s="146"/>
      <c r="R3" s="146"/>
      <c r="S3" s="146"/>
      <c r="T3" s="146"/>
      <c r="U3" s="146"/>
      <c r="V3" s="146"/>
      <c r="W3" s="24"/>
      <c r="X3" s="24"/>
    </row>
    <row r="4" spans="1:26" ht="2.25" hidden="1" customHeight="1">
      <c r="E4" s="14"/>
      <c r="F4" s="14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24"/>
      <c r="X4" s="24"/>
    </row>
    <row r="5" spans="1:26" ht="2.25" hidden="1" customHeight="1">
      <c r="N5" s="18"/>
      <c r="O5" s="18"/>
      <c r="P5" s="18"/>
      <c r="Q5" s="18"/>
      <c r="R5" s="18"/>
      <c r="S5" s="18"/>
      <c r="T5" s="18"/>
      <c r="U5" s="18"/>
      <c r="V5" s="18"/>
      <c r="W5" s="24"/>
      <c r="X5" s="24"/>
    </row>
    <row r="6" spans="1:26" ht="24.75" hidden="1" customHeight="1">
      <c r="A6" s="147" t="s">
        <v>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24"/>
      <c r="X6" s="24"/>
    </row>
    <row r="7" spans="1:26" ht="45.7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18" t="s">
        <v>97</v>
      </c>
      <c r="T7" s="118"/>
      <c r="U7" s="118"/>
      <c r="V7" s="118"/>
      <c r="W7" s="24"/>
      <c r="X7" s="24"/>
    </row>
    <row r="8" spans="1:26" ht="46.5" customHeight="1">
      <c r="A8" s="90"/>
      <c r="B8" s="90"/>
      <c r="C8" s="90"/>
      <c r="D8" s="90"/>
      <c r="E8" s="90"/>
      <c r="F8" s="90"/>
      <c r="G8" s="91"/>
      <c r="H8" s="90"/>
      <c r="I8" s="90"/>
      <c r="J8" s="90"/>
      <c r="K8" s="90"/>
      <c r="L8" s="90"/>
      <c r="M8" s="90"/>
      <c r="N8" s="90"/>
      <c r="O8" s="100"/>
      <c r="P8" s="119" t="s">
        <v>88</v>
      </c>
      <c r="Q8" s="119"/>
      <c r="R8" s="119"/>
      <c r="S8" s="119"/>
      <c r="T8" s="119"/>
      <c r="U8" s="119"/>
      <c r="V8" s="119"/>
      <c r="W8" s="119"/>
      <c r="X8" s="24"/>
    </row>
    <row r="9" spans="1:26" ht="21" customHeight="1">
      <c r="A9" s="117" t="s">
        <v>64</v>
      </c>
      <c r="B9" s="117" t="s">
        <v>7</v>
      </c>
      <c r="C9" s="53"/>
      <c r="D9" s="54"/>
      <c r="E9" s="132" t="s">
        <v>30</v>
      </c>
      <c r="F9" s="117" t="s">
        <v>67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 t="s">
        <v>31</v>
      </c>
      <c r="T9" s="117"/>
      <c r="U9" s="117"/>
      <c r="V9" s="117"/>
      <c r="W9" s="24"/>
      <c r="X9" s="24"/>
    </row>
    <row r="10" spans="1:26" ht="78" customHeight="1">
      <c r="A10" s="117"/>
      <c r="B10" s="117"/>
      <c r="C10" s="53"/>
      <c r="D10" s="54"/>
      <c r="E10" s="132"/>
      <c r="F10" s="86" t="s">
        <v>32</v>
      </c>
      <c r="G10" s="117" t="s">
        <v>33</v>
      </c>
      <c r="H10" s="117"/>
      <c r="I10" s="117" t="s">
        <v>34</v>
      </c>
      <c r="J10" s="117"/>
      <c r="K10" s="117"/>
      <c r="L10" s="117"/>
      <c r="M10" s="117" t="s">
        <v>35</v>
      </c>
      <c r="N10" s="117"/>
      <c r="O10" s="117" t="s">
        <v>36</v>
      </c>
      <c r="P10" s="117"/>
      <c r="Q10" s="117" t="s">
        <v>37</v>
      </c>
      <c r="R10" s="117"/>
      <c r="S10" s="39" t="s">
        <v>1</v>
      </c>
      <c r="T10" s="39" t="s">
        <v>2</v>
      </c>
      <c r="U10" s="87" t="s">
        <v>3</v>
      </c>
      <c r="V10" s="87" t="s">
        <v>4</v>
      </c>
      <c r="W10" s="25"/>
      <c r="X10" s="92" t="s">
        <v>85</v>
      </c>
      <c r="Y10" s="92" t="s">
        <v>86</v>
      </c>
      <c r="Z10" s="92" t="s">
        <v>87</v>
      </c>
    </row>
    <row r="11" spans="1:26" ht="15" customHeight="1">
      <c r="A11" s="117"/>
      <c r="B11" s="117"/>
      <c r="C11" s="53"/>
      <c r="D11" s="54"/>
      <c r="E11" s="86" t="s">
        <v>49</v>
      </c>
      <c r="F11" s="86" t="s">
        <v>12</v>
      </c>
      <c r="G11" s="28" t="s">
        <v>38</v>
      </c>
      <c r="H11" s="87" t="s">
        <v>12</v>
      </c>
      <c r="I11" s="86" t="s">
        <v>68</v>
      </c>
      <c r="J11" s="27"/>
      <c r="K11" s="27"/>
      <c r="L11" s="86" t="s">
        <v>12</v>
      </c>
      <c r="M11" s="87" t="s">
        <v>68</v>
      </c>
      <c r="N11" s="87" t="s">
        <v>12</v>
      </c>
      <c r="O11" s="87" t="s">
        <v>68</v>
      </c>
      <c r="P11" s="87" t="s">
        <v>12</v>
      </c>
      <c r="Q11" s="21" t="s">
        <v>69</v>
      </c>
      <c r="R11" s="87" t="s">
        <v>12</v>
      </c>
      <c r="S11" s="87" t="s">
        <v>12</v>
      </c>
      <c r="T11" s="87" t="s">
        <v>12</v>
      </c>
      <c r="U11" s="87" t="s">
        <v>12</v>
      </c>
      <c r="V11" s="87" t="s">
        <v>12</v>
      </c>
      <c r="W11" s="24"/>
      <c r="X11" s="93"/>
      <c r="Y11" s="93"/>
      <c r="Z11" s="93"/>
    </row>
    <row r="12" spans="1:26" ht="9" customHeight="1">
      <c r="A12" s="87" t="s">
        <v>13</v>
      </c>
      <c r="B12" s="87" t="s">
        <v>14</v>
      </c>
      <c r="C12" s="53"/>
      <c r="D12" s="54"/>
      <c r="E12" s="87" t="s">
        <v>15</v>
      </c>
      <c r="F12" s="86" t="s">
        <v>16</v>
      </c>
      <c r="G12" s="28" t="s">
        <v>17</v>
      </c>
      <c r="H12" s="87" t="s">
        <v>18</v>
      </c>
      <c r="I12" s="86" t="s">
        <v>19</v>
      </c>
      <c r="J12" s="27"/>
      <c r="K12" s="27"/>
      <c r="L12" s="86" t="s">
        <v>20</v>
      </c>
      <c r="M12" s="87" t="s">
        <v>21</v>
      </c>
      <c r="N12" s="87" t="s">
        <v>22</v>
      </c>
      <c r="O12" s="87" t="s">
        <v>23</v>
      </c>
      <c r="P12" s="87" t="s">
        <v>24</v>
      </c>
      <c r="Q12" s="87" t="s">
        <v>25</v>
      </c>
      <c r="R12" s="87" t="s">
        <v>26</v>
      </c>
      <c r="S12" s="87" t="s">
        <v>27</v>
      </c>
      <c r="T12" s="87" t="s">
        <v>28</v>
      </c>
      <c r="U12" s="87">
        <v>17</v>
      </c>
      <c r="V12" s="87">
        <v>18</v>
      </c>
      <c r="W12" s="24"/>
      <c r="X12" s="93"/>
      <c r="Y12" s="93"/>
      <c r="Z12" s="93"/>
    </row>
    <row r="13" spans="1:26" ht="23.25" customHeight="1">
      <c r="A13" s="126" t="s">
        <v>91</v>
      </c>
      <c r="B13" s="127"/>
      <c r="C13" s="53"/>
      <c r="D13" s="53"/>
      <c r="E13" s="86">
        <f>E15+E20</f>
        <v>2023990.89</v>
      </c>
      <c r="F13" s="86">
        <v>0</v>
      </c>
      <c r="G13" s="28">
        <v>0</v>
      </c>
      <c r="H13" s="86">
        <v>0</v>
      </c>
      <c r="I13" s="86">
        <f>I15+I20</f>
        <v>899.92</v>
      </c>
      <c r="J13" s="86" t="e">
        <f>#REF!+#REF!+#REF!</f>
        <v>#REF!</v>
      </c>
      <c r="K13" s="86" t="e">
        <f>#REF!+#REF!+#REF!</f>
        <v>#REF!</v>
      </c>
      <c r="L13" s="86">
        <f>L15+L20</f>
        <v>2023990.89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8"/>
      <c r="X13" s="95"/>
      <c r="Y13" s="95"/>
      <c r="Z13" s="96"/>
    </row>
    <row r="14" spans="1:26" ht="16.5" customHeight="1">
      <c r="A14" s="117" t="s">
        <v>80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88"/>
      <c r="X14" s="95"/>
      <c r="Y14" s="95"/>
      <c r="Z14" s="96"/>
    </row>
    <row r="15" spans="1:26" s="30" customFormat="1" ht="21" customHeight="1">
      <c r="A15" s="126" t="s">
        <v>91</v>
      </c>
      <c r="B15" s="127"/>
      <c r="C15" s="60"/>
      <c r="D15" s="60"/>
      <c r="E15" s="63">
        <v>2023990.89</v>
      </c>
      <c r="F15" s="48">
        <v>0</v>
      </c>
      <c r="G15" s="47">
        <v>0</v>
      </c>
      <c r="H15" s="48">
        <v>0</v>
      </c>
      <c r="I15" s="63">
        <v>899.92</v>
      </c>
      <c r="J15" s="46"/>
      <c r="K15" s="46"/>
      <c r="L15" s="63">
        <v>2023990.89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64">
        <v>0</v>
      </c>
      <c r="W15" s="89"/>
      <c r="X15" s="94"/>
      <c r="Y15" s="94"/>
      <c r="Z15" s="94"/>
    </row>
    <row r="16" spans="1:26" s="30" customFormat="1" ht="11.25" customHeight="1">
      <c r="A16" s="51">
        <v>1</v>
      </c>
      <c r="B16" s="111" t="s">
        <v>92</v>
      </c>
      <c r="C16" s="62" t="s">
        <v>79</v>
      </c>
      <c r="D16" s="44"/>
      <c r="E16" s="94">
        <v>2023990.89</v>
      </c>
      <c r="F16" s="49">
        <v>0</v>
      </c>
      <c r="G16" s="50">
        <v>0</v>
      </c>
      <c r="H16" s="49">
        <v>0</v>
      </c>
      <c r="I16" s="49">
        <v>899.92</v>
      </c>
      <c r="J16" s="29" t="s">
        <v>47</v>
      </c>
      <c r="K16" s="94">
        <v>2022.07</v>
      </c>
      <c r="L16" s="94">
        <v>2023990.89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52">
        <v>0</v>
      </c>
      <c r="W16" s="89"/>
      <c r="X16" s="94" t="e">
        <f>IF('Приложение 2'!#REF!="скатная",3605.25,4180)</f>
        <v>#REF!</v>
      </c>
      <c r="Y16" s="94">
        <f t="shared" ref="Y16" si="0">L16/I16</f>
        <v>2249.0786847719796</v>
      </c>
      <c r="Z16" s="94" t="e">
        <f t="shared" ref="Z16" si="1">X16-Y16</f>
        <v>#REF!</v>
      </c>
    </row>
    <row r="17" spans="1:25" s="30" customFormat="1" ht="14.25" customHeight="1">
      <c r="A17" s="132" t="s">
        <v>84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89"/>
      <c r="X17" s="89"/>
    </row>
    <row r="18" spans="1:25" s="30" customFormat="1" ht="28.5" customHeight="1">
      <c r="A18" s="140" t="s">
        <v>94</v>
      </c>
      <c r="B18" s="141"/>
      <c r="C18" s="104"/>
      <c r="D18" s="104"/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/>
      <c r="K18" s="105"/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89"/>
      <c r="X18" s="89"/>
    </row>
    <row r="19" spans="1:25" ht="9" customHeight="1">
      <c r="A19" s="128" t="s">
        <v>81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0"/>
    </row>
    <row r="20" spans="1:25" s="30" customFormat="1" ht="25.5" customHeight="1">
      <c r="A20" s="140" t="s">
        <v>95</v>
      </c>
      <c r="B20" s="141"/>
      <c r="C20" s="115"/>
      <c r="D20" s="60">
        <v>0</v>
      </c>
      <c r="E20" s="103">
        <v>0</v>
      </c>
      <c r="F20" s="103">
        <v>0</v>
      </c>
      <c r="G20" s="28">
        <v>0</v>
      </c>
      <c r="H20" s="103">
        <v>0</v>
      </c>
      <c r="I20" s="103">
        <v>0</v>
      </c>
      <c r="J20" s="103">
        <v>0</v>
      </c>
      <c r="K20" s="103">
        <v>0</v>
      </c>
      <c r="L20" s="105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4">
        <v>0</v>
      </c>
      <c r="T20" s="94">
        <v>0</v>
      </c>
      <c r="U20" s="94">
        <v>0</v>
      </c>
      <c r="V20" s="94">
        <v>0</v>
      </c>
      <c r="X20" s="34"/>
      <c r="Y20" s="34"/>
    </row>
  </sheetData>
  <mergeCells count="22">
    <mergeCell ref="P8:W8"/>
    <mergeCell ref="A14:V14"/>
    <mergeCell ref="A15:B15"/>
    <mergeCell ref="A17:V17"/>
    <mergeCell ref="B9:B11"/>
    <mergeCell ref="A13:B13"/>
    <mergeCell ref="A20:B20"/>
    <mergeCell ref="M1:V1"/>
    <mergeCell ref="S9:V9"/>
    <mergeCell ref="I10:L10"/>
    <mergeCell ref="Q10:R10"/>
    <mergeCell ref="O3:V3"/>
    <mergeCell ref="F9:R9"/>
    <mergeCell ref="M10:N10"/>
    <mergeCell ref="A6:V6"/>
    <mergeCell ref="A9:A11"/>
    <mergeCell ref="O10:P10"/>
    <mergeCell ref="E9:E10"/>
    <mergeCell ref="G10:H10"/>
    <mergeCell ref="A18:B18"/>
    <mergeCell ref="A19:V19"/>
    <mergeCell ref="S7:V7"/>
  </mergeCells>
  <phoneticPr fontId="0" type="noConversion"/>
  <pageMargins left="0.82677165354330717" right="0.23622047244094491" top="1.2204724409448819" bottom="0.31496062992125984" header="0.19685039370078741" footer="0.15748031496062992"/>
  <pageSetup scale="89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13"/>
  <sheetViews>
    <sheetView tabSelected="1" view="pageBreakPreview" topLeftCell="A2" zoomScaleSheetLayoutView="100" workbookViewId="0">
      <selection activeCell="K2" sqref="K2:N2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</cols>
  <sheetData>
    <row r="1" spans="1:15" ht="11.25" hidden="1" customHeight="1">
      <c r="A1" s="9"/>
      <c r="B1" s="6"/>
      <c r="D1" s="3"/>
      <c r="E1" s="3"/>
      <c r="F1" s="3"/>
      <c r="G1" s="4"/>
      <c r="H1" s="5"/>
      <c r="I1" s="5"/>
    </row>
    <row r="2" spans="1:15" ht="54" customHeight="1">
      <c r="A2" s="31"/>
      <c r="B2" s="31"/>
      <c r="C2" s="73"/>
      <c r="D2" s="73"/>
      <c r="E2" s="73"/>
      <c r="F2" s="73"/>
      <c r="G2" s="73"/>
      <c r="H2" s="74"/>
      <c r="I2" s="73"/>
      <c r="J2" s="74"/>
      <c r="K2" s="118" t="s">
        <v>99</v>
      </c>
      <c r="L2" s="118"/>
      <c r="M2" s="118"/>
      <c r="N2" s="118"/>
    </row>
    <row r="3" spans="1:15" ht="45.75" customHeight="1">
      <c r="A3" s="31"/>
      <c r="B3" s="31"/>
      <c r="C3" s="73"/>
      <c r="D3" s="73"/>
      <c r="E3" s="73"/>
      <c r="F3" s="73"/>
      <c r="G3" s="73"/>
      <c r="H3" s="119" t="s">
        <v>89</v>
      </c>
      <c r="I3" s="119"/>
      <c r="J3" s="119"/>
      <c r="K3" s="119"/>
      <c r="L3" s="119"/>
      <c r="M3" s="119"/>
      <c r="N3" s="119"/>
      <c r="O3" s="119"/>
    </row>
    <row r="4" spans="1:15" ht="3" hidden="1" customHeight="1">
      <c r="A4" s="31"/>
      <c r="B4" s="31"/>
      <c r="C4" s="32"/>
      <c r="D4" s="73"/>
      <c r="E4" s="73"/>
      <c r="F4" s="73"/>
      <c r="G4" s="73"/>
      <c r="H4" s="148"/>
      <c r="I4" s="148"/>
      <c r="J4" s="148"/>
      <c r="K4" s="148"/>
      <c r="L4" s="148"/>
      <c r="M4" s="148"/>
      <c r="N4" s="148"/>
    </row>
    <row r="5" spans="1:15" ht="18" customHeight="1">
      <c r="A5" s="149" t="s">
        <v>39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5" ht="12.75" customHeight="1">
      <c r="A6" s="136" t="s">
        <v>82</v>
      </c>
      <c r="B6" s="136" t="s">
        <v>40</v>
      </c>
      <c r="C6" s="152" t="s">
        <v>8</v>
      </c>
      <c r="D6" s="136" t="s">
        <v>6</v>
      </c>
      <c r="E6" s="128" t="s">
        <v>41</v>
      </c>
      <c r="F6" s="129"/>
      <c r="G6" s="129"/>
      <c r="H6" s="129"/>
      <c r="I6" s="130"/>
      <c r="J6" s="117" t="s">
        <v>9</v>
      </c>
      <c r="K6" s="117"/>
      <c r="L6" s="117"/>
      <c r="M6" s="117"/>
      <c r="N6" s="117"/>
    </row>
    <row r="7" spans="1:15" ht="85.5" customHeight="1">
      <c r="A7" s="150"/>
      <c r="B7" s="150"/>
      <c r="C7" s="153"/>
      <c r="D7" s="138"/>
      <c r="E7" s="76" t="s">
        <v>42</v>
      </c>
      <c r="F7" s="76" t="s">
        <v>43</v>
      </c>
      <c r="G7" s="76" t="s">
        <v>44</v>
      </c>
      <c r="H7" s="76" t="s">
        <v>45</v>
      </c>
      <c r="I7" s="76" t="s">
        <v>83</v>
      </c>
      <c r="J7" s="76" t="s">
        <v>42</v>
      </c>
      <c r="K7" s="76" t="s">
        <v>43</v>
      </c>
      <c r="L7" s="76" t="s">
        <v>44</v>
      </c>
      <c r="M7" s="72" t="s">
        <v>45</v>
      </c>
      <c r="N7" s="72" t="s">
        <v>83</v>
      </c>
    </row>
    <row r="8" spans="1:15">
      <c r="A8" s="151"/>
      <c r="B8" s="151"/>
      <c r="C8" s="75" t="s">
        <v>10</v>
      </c>
      <c r="D8" s="76" t="s">
        <v>11</v>
      </c>
      <c r="E8" s="76" t="s">
        <v>38</v>
      </c>
      <c r="F8" s="76" t="s">
        <v>38</v>
      </c>
      <c r="G8" s="76" t="s">
        <v>38</v>
      </c>
      <c r="H8" s="76" t="s">
        <v>38</v>
      </c>
      <c r="I8" s="76" t="s">
        <v>38</v>
      </c>
      <c r="J8" s="76" t="s">
        <v>12</v>
      </c>
      <c r="K8" s="76" t="s">
        <v>12</v>
      </c>
      <c r="L8" s="76" t="s">
        <v>12</v>
      </c>
      <c r="M8" s="72" t="s">
        <v>12</v>
      </c>
      <c r="N8" s="72" t="s">
        <v>12</v>
      </c>
    </row>
    <row r="9" spans="1:15" ht="9.75" customHeight="1">
      <c r="A9" s="77">
        <v>1</v>
      </c>
      <c r="B9" s="78">
        <v>2</v>
      </c>
      <c r="C9" s="12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</row>
    <row r="10" spans="1:15" s="10" customFormat="1" ht="17.25" customHeight="1">
      <c r="A10" s="126" t="s">
        <v>91</v>
      </c>
      <c r="B10" s="127"/>
      <c r="C10" s="84">
        <f>C11+C13</f>
        <v>1528.8</v>
      </c>
      <c r="D10" s="81">
        <f>D11+D13</f>
        <v>50</v>
      </c>
      <c r="E10" s="54">
        <v>0</v>
      </c>
      <c r="F10" s="81">
        <v>0</v>
      </c>
      <c r="G10" s="54">
        <v>0</v>
      </c>
      <c r="H10" s="81">
        <f>H11+H13</f>
        <v>1</v>
      </c>
      <c r="I10" s="81">
        <f>I11+I13</f>
        <v>1</v>
      </c>
      <c r="J10" s="84">
        <v>0</v>
      </c>
      <c r="K10" s="84">
        <v>0</v>
      </c>
      <c r="L10" s="84">
        <v>0</v>
      </c>
      <c r="M10" s="80">
        <f>M11+M13</f>
        <v>2023990.89</v>
      </c>
      <c r="N10" s="80">
        <f>N11+N13</f>
        <v>2023990.89</v>
      </c>
    </row>
    <row r="11" spans="1:15" ht="22.5">
      <c r="A11" s="79">
        <v>1</v>
      </c>
      <c r="B11" s="83" t="s">
        <v>93</v>
      </c>
      <c r="C11" s="80">
        <f>'Приложение 1'!J16</f>
        <v>1528.8</v>
      </c>
      <c r="D11" s="81">
        <f>'Приложение 1'!M16</f>
        <v>50</v>
      </c>
      <c r="E11" s="54">
        <v>0</v>
      </c>
      <c r="F11" s="81">
        <v>0</v>
      </c>
      <c r="G11" s="54">
        <v>0</v>
      </c>
      <c r="H11" s="81">
        <v>1</v>
      </c>
      <c r="I11" s="81">
        <v>1</v>
      </c>
      <c r="J11" s="84">
        <v>0</v>
      </c>
      <c r="K11" s="84">
        <v>0</v>
      </c>
      <c r="L11" s="84">
        <v>0</v>
      </c>
      <c r="M11" s="80">
        <f>'Приложение 1'!N16</f>
        <v>2023990.89</v>
      </c>
      <c r="N11" s="80">
        <f t="shared" ref="N11" si="0">M11</f>
        <v>2023990.89</v>
      </c>
    </row>
    <row r="12" spans="1:15" ht="22.5">
      <c r="A12" s="79">
        <v>2</v>
      </c>
      <c r="B12" s="83" t="s">
        <v>94</v>
      </c>
      <c r="C12" s="80">
        <v>0</v>
      </c>
      <c r="D12" s="81">
        <v>0</v>
      </c>
      <c r="E12" s="54">
        <v>0</v>
      </c>
      <c r="F12" s="81">
        <v>0</v>
      </c>
      <c r="G12" s="54">
        <v>0</v>
      </c>
      <c r="H12" s="81">
        <v>0</v>
      </c>
      <c r="I12" s="81">
        <v>0</v>
      </c>
      <c r="J12" s="106">
        <v>0</v>
      </c>
      <c r="K12" s="106">
        <v>0</v>
      </c>
      <c r="L12" s="106">
        <v>0</v>
      </c>
      <c r="M12" s="80">
        <v>0</v>
      </c>
      <c r="N12" s="80">
        <v>0</v>
      </c>
    </row>
    <row r="13" spans="1:15" ht="22.5">
      <c r="A13" s="79">
        <v>3</v>
      </c>
      <c r="B13" s="83" t="s">
        <v>96</v>
      </c>
      <c r="C13" s="80">
        <f>'Приложение 1'!J20</f>
        <v>0</v>
      </c>
      <c r="D13" s="81">
        <f>'Приложение 1'!M20</f>
        <v>0</v>
      </c>
      <c r="E13" s="54">
        <v>0</v>
      </c>
      <c r="F13" s="81">
        <v>0</v>
      </c>
      <c r="G13" s="54">
        <v>0</v>
      </c>
      <c r="H13" s="81">
        <v>0</v>
      </c>
      <c r="I13" s="81">
        <v>0</v>
      </c>
      <c r="J13" s="84">
        <v>0</v>
      </c>
      <c r="K13" s="84">
        <v>0</v>
      </c>
      <c r="L13" s="84">
        <v>0</v>
      </c>
      <c r="M13" s="80">
        <f>'Приложение 1'!N20</f>
        <v>0</v>
      </c>
      <c r="N13" s="80">
        <f t="shared" ref="N13" si="1">M13</f>
        <v>0</v>
      </c>
    </row>
  </sheetData>
  <mergeCells count="11">
    <mergeCell ref="K2:N2"/>
    <mergeCell ref="H3:O3"/>
    <mergeCell ref="H4:N4"/>
    <mergeCell ref="A10:B10"/>
    <mergeCell ref="A5:N5"/>
    <mergeCell ref="D6:D7"/>
    <mergeCell ref="E6:I6"/>
    <mergeCell ref="J6:N6"/>
    <mergeCell ref="A6:A8"/>
    <mergeCell ref="B6:B8"/>
    <mergeCell ref="C6:C7"/>
  </mergeCells>
  <phoneticPr fontId="0" type="noConversion"/>
  <pageMargins left="0.74803149606299213" right="0.19685039370078741" top="0.74803149606299213" bottom="0.31496062992125984" header="0.19685039370078741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2017-12-25T10:27:55Z</cp:lastPrinted>
  <dcterms:created xsi:type="dcterms:W3CDTF">2014-06-23T04:55:08Z</dcterms:created>
  <dcterms:modified xsi:type="dcterms:W3CDTF">2017-12-25T11:12:41Z</dcterms:modified>
</cp:coreProperties>
</file>